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31" windowWidth="11085" windowHeight="4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<sst xmlns="http://schemas.openxmlformats.org/spreadsheetml/2006/main" count="108" uniqueCount="74">
  <si>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>Periodi</t>
  </si>
  <si>
    <t>Quota di capitale</t>
  </si>
  <si>
    <t>Quota d'interessi</t>
  </si>
  <si>
    <t>Annualita' (rata)</t>
  </si>
  <si>
    <t>Debito residuo</t>
  </si>
  <si>
    <t>Debito estinto</t>
  </si>
  <si>
    <t>=E3*0,06</t>
  </si>
  <si>
    <t>=E4*0,06</t>
  </si>
  <si>
    <t>=E5*0,06</t>
  </si>
  <si>
    <t>=E6*0,06</t>
  </si>
  <si>
    <t>=E7*0,06</t>
  </si>
  <si>
    <t>=E8*0,06</t>
  </si>
  <si>
    <t>=E9*0,06</t>
  </si>
  <si>
    <t>=E10*0,06</t>
  </si>
  <si>
    <t>=D4-C4</t>
  </si>
  <si>
    <t>=D5-C5</t>
  </si>
  <si>
    <t>=D6-C6</t>
  </si>
  <si>
    <t>=D7-C7</t>
  </si>
  <si>
    <t>=D8-C8</t>
  </si>
  <si>
    <t>=D9-C9</t>
  </si>
  <si>
    <t>=D10-C10</t>
  </si>
  <si>
    <t>=D11-C11</t>
  </si>
  <si>
    <t>=E3-B4</t>
  </si>
  <si>
    <t>=E4-B5</t>
  </si>
  <si>
    <t>=E5-B6</t>
  </si>
  <si>
    <t>=E6-B7</t>
  </si>
  <si>
    <t>=E7-B8</t>
  </si>
  <si>
    <t>=E8-B9</t>
  </si>
  <si>
    <t>=E9-B10</t>
  </si>
  <si>
    <t>=E10-B11</t>
  </si>
  <si>
    <t>=B4</t>
  </si>
  <si>
    <t>=F4+B5</t>
  </si>
  <si>
    <t>=F5+B6</t>
  </si>
  <si>
    <t>=F6+B7</t>
  </si>
  <si>
    <t>=F7+B8</t>
  </si>
  <si>
    <t>=F8+B9</t>
  </si>
  <si>
    <t>=F9+B10</t>
  </si>
  <si>
    <t>=F10+B11</t>
  </si>
  <si>
    <t>=E18/8</t>
  </si>
  <si>
    <t>=E18*0,05</t>
  </si>
  <si>
    <t>=E19*0,05</t>
  </si>
  <si>
    <t>=E18*(6/8)*0,05</t>
  </si>
  <si>
    <t>=E18*5/8*0,05</t>
  </si>
  <si>
    <t>=E18*4/8*0,05</t>
  </si>
  <si>
    <t>=E18*3/8*0,05</t>
  </si>
  <si>
    <t>=E18*2/8*0,05</t>
  </si>
  <si>
    <t>=E18*1/8*0,05</t>
  </si>
  <si>
    <t>=E18/8+C19</t>
  </si>
  <si>
    <t>=B19*7*0,05</t>
  </si>
  <si>
    <t>=B19*6*0,05</t>
  </si>
  <si>
    <t>=B19*5*0,05</t>
  </si>
  <si>
    <t>=B19*4*0,05</t>
  </si>
  <si>
    <t>=B19*3*0,05</t>
  </si>
  <si>
    <t>=B19*2*0,05</t>
  </si>
  <si>
    <t>=B19*1*0,05</t>
  </si>
  <si>
    <t>=E18*7/8</t>
  </si>
  <si>
    <t>=E18*6/8</t>
  </si>
  <si>
    <t>=E18*5/8</t>
  </si>
  <si>
    <t>=E18*4/8</t>
  </si>
  <si>
    <t>=E18*3/8</t>
  </si>
  <si>
    <t>=E18*2/8</t>
  </si>
  <si>
    <t>=E18*1/8</t>
  </si>
  <si>
    <t>=E18*0</t>
  </si>
  <si>
    <t>=B19</t>
  </si>
  <si>
    <t>=2*B19</t>
  </si>
  <si>
    <t>=3*B19</t>
  </si>
  <si>
    <t>=4*B19</t>
  </si>
  <si>
    <t>=5*B19</t>
  </si>
  <si>
    <t>=6*B19</t>
  </si>
  <si>
    <t>=8*B19</t>
  </si>
  <si>
    <t>=(E3*0,06*(1+0,06)^8)/((1+0,06)^8-1)</t>
  </si>
  <si>
    <t>Ammortamento con annualita' costanti (o alla francese)con i=0,06</t>
  </si>
  <si>
    <t>Ammortamento con quote di capitale costante (o all'italiana) con i=0,05</t>
  </si>
  <si>
    <t>=7*B19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</si>
</sst>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B21">
      <selection activeCell="E12" sqref="E12"/>
    </sheetView>
  </sheetViews>
  <sheetFormatPr defaultColWidth="9.140625" defaultRowHeight="12.75"/>
  <cols>
    <col min="1" max="3" width="20.7109375" style="0" customWidth="1"/>
    <col min="4" max="4" width="31.8515625" style="0" customWidth="1"/>
    <col min="5" max="10" width="20.7109375" style="0" customWidth="1"/>
  </cols>
  <sheetData>
    <row r="1" spans="1:5" ht="19.5" customHeight="1" thickBot="1">
      <c r="A1" s="1" t="s">
        <v>71</v>
      </c>
      <c r="B1" s="1"/>
      <c r="C1" s="1"/>
      <c r="D1" s="1"/>
      <c r="E1" s="1"/>
    </row>
    <row r="2" spans="1:6" ht="19.5" customHeight="1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5" ht="19.5" customHeight="1" thickBot="1">
      <c r="A3" s="5">
        <v>0</v>
      </c>
      <c r="B3" s="4"/>
      <c r="C3" s="4"/>
      <c r="D3" s="4"/>
      <c r="E3" s="5">
        <v>20000</v>
      </c>
      <c r="F3" s="4"/>
      <c r="K3" s="1"/>
      <c r="L3" s="1"/>
      <c r="M3" s="1"/>
      <c r="N3" s="1"/>
      <c r="O3" s="1"/>
    </row>
    <row r="4" spans="1:6" ht="19.5" customHeight="1" thickBot="1">
      <c r="A4" s="5">
        <v>1</v>
      </c>
      <c r="B4" s="6">
        <f aca="true" t="shared" si="0" ref="B4:B11">D4-C4</f>
        <v>2020.7188529625791</v>
      </c>
      <c r="C4" s="6">
        <f aca="true" t="shared" si="1" ref="C4:C11">E3*0.06</f>
        <v>1200</v>
      </c>
      <c r="D4" s="6">
        <f>(E3*0.06*(1+0.06)^8)/((1+0.06)^8-1)</f>
        <v>3220.718852962579</v>
      </c>
      <c r="E4" s="5">
        <f aca="true" t="shared" si="2" ref="E4:E10">E3-B4</f>
        <v>17979.28114703742</v>
      </c>
      <c r="F4" s="5">
        <f>B4</f>
        <v>2020.7188529625791</v>
      </c>
    </row>
    <row r="5" spans="1:6" ht="19.5" customHeight="1" thickBot="1">
      <c r="A5" s="5">
        <v>2</v>
      </c>
      <c r="B5" s="6">
        <f t="shared" si="0"/>
        <v>2141.9619841403337</v>
      </c>
      <c r="C5" s="5">
        <f t="shared" si="1"/>
        <v>1078.7568688222452</v>
      </c>
      <c r="D5" s="6">
        <f>(E3*0.06*(1+0.06)^8)/((1+0.06)^8-1)</f>
        <v>3220.718852962579</v>
      </c>
      <c r="E5" s="5">
        <f t="shared" si="2"/>
        <v>15837.319162897089</v>
      </c>
      <c r="F5" s="5">
        <f>B4+B5</f>
        <v>4162.680837102913</v>
      </c>
    </row>
    <row r="6" spans="1:13" ht="19.5" customHeight="1" thickBot="1">
      <c r="A6" s="5">
        <v>3</v>
      </c>
      <c r="B6" s="6">
        <f t="shared" si="0"/>
        <v>2270.479703188754</v>
      </c>
      <c r="C6" s="6">
        <f t="shared" si="1"/>
        <v>950.2391497738253</v>
      </c>
      <c r="D6" s="6">
        <f>(E3*0.06*(1+0.06)^8)/((1+0.06)^8-1)</f>
        <v>3220.718852962579</v>
      </c>
      <c r="E6" s="5">
        <f t="shared" si="2"/>
        <v>13566.839459708335</v>
      </c>
      <c r="F6" s="5">
        <f>B4+B5+B6</f>
        <v>6433.160540291667</v>
      </c>
      <c r="L6" s="2"/>
      <c r="M6" s="2"/>
    </row>
    <row r="7" spans="1:12" ht="19.5" customHeight="1" thickBot="1">
      <c r="A7" s="5">
        <v>4</v>
      </c>
      <c r="B7" s="6">
        <f t="shared" si="0"/>
        <v>2406.708485380079</v>
      </c>
      <c r="C7" s="5">
        <f t="shared" si="1"/>
        <v>814.0103675825001</v>
      </c>
      <c r="D7" s="6">
        <f>(E3*0.06*(1+0.06)^8)/((1+0.06)^8-1)</f>
        <v>3220.718852962579</v>
      </c>
      <c r="E7" s="5">
        <f t="shared" si="2"/>
        <v>11160.130974328256</v>
      </c>
      <c r="F7" s="5">
        <f>B4+B5+B6+B7</f>
        <v>8839.869025671745</v>
      </c>
      <c r="L7" s="2"/>
    </row>
    <row r="8" spans="1:12" ht="19.5" customHeight="1" thickBot="1">
      <c r="A8" s="5">
        <v>5</v>
      </c>
      <c r="B8" s="6">
        <f t="shared" si="0"/>
        <v>2551.110994502884</v>
      </c>
      <c r="C8" s="5">
        <f t="shared" si="1"/>
        <v>669.6078584596953</v>
      </c>
      <c r="D8" s="6">
        <f>(E3*0.06*(1+0.06)^8)/((1+0.06)^8-1)</f>
        <v>3220.718852962579</v>
      </c>
      <c r="E8" s="5">
        <f t="shared" si="2"/>
        <v>8609.019979825373</v>
      </c>
      <c r="F8" s="5">
        <f>F7+B8</f>
        <v>11390.98002017463</v>
      </c>
      <c r="L8" s="2"/>
    </row>
    <row r="9" spans="1:12" ht="19.5" customHeight="1" thickBot="1">
      <c r="A9" s="5">
        <v>6</v>
      </c>
      <c r="B9" s="6">
        <f t="shared" si="0"/>
        <v>2704.177654173057</v>
      </c>
      <c r="C9" s="5">
        <f t="shared" si="1"/>
        <v>516.5411987895224</v>
      </c>
      <c r="D9" s="6">
        <f>(E3*0.06*(1+0.06)^8)/((1+0.06)^8-1)</f>
        <v>3220.718852962579</v>
      </c>
      <c r="E9" s="5">
        <f t="shared" si="2"/>
        <v>5904.842325652316</v>
      </c>
      <c r="F9" s="5">
        <f>F8+B9</f>
        <v>14095.157674347687</v>
      </c>
      <c r="L9" s="2"/>
    </row>
    <row r="10" spans="1:12" ht="19.5" customHeight="1" thickBot="1">
      <c r="A10" s="5">
        <v>7</v>
      </c>
      <c r="B10" s="6">
        <f t="shared" si="0"/>
        <v>2866.42831342344</v>
      </c>
      <c r="C10" s="5">
        <f t="shared" si="1"/>
        <v>354.29053953913893</v>
      </c>
      <c r="D10" s="6">
        <f>(E3*0.06*(1+0.06)^8)/((1+0.06)^8-1)</f>
        <v>3220.718852962579</v>
      </c>
      <c r="E10" s="5">
        <f t="shared" si="2"/>
        <v>3038.4140122288754</v>
      </c>
      <c r="F10" s="5">
        <f>F9+B10</f>
        <v>16961.585987771126</v>
      </c>
      <c r="L10" s="2"/>
    </row>
    <row r="11" spans="1:12" ht="19.5" customHeight="1" thickBot="1">
      <c r="A11" s="5">
        <v>8</v>
      </c>
      <c r="B11" s="5">
        <f t="shared" si="0"/>
        <v>3038.414012228847</v>
      </c>
      <c r="C11" s="5">
        <f t="shared" si="1"/>
        <v>182.30484073373253</v>
      </c>
      <c r="D11" s="6">
        <f>(E3*0.06*(1+0.06)^8)/((1+0.06)^8-1)</f>
        <v>3220.718852962579</v>
      </c>
      <c r="E11" s="5">
        <f>E10-B11</f>
        <v>2.864908310584724E-11</v>
      </c>
      <c r="F11" s="5">
        <f>F10+B11</f>
        <v>19999.999999999975</v>
      </c>
      <c r="L11" s="2"/>
    </row>
    <row r="12" spans="1:12" ht="19.5" customHeight="1">
      <c r="A12" s="1"/>
      <c r="B12" s="1"/>
      <c r="C12" s="1"/>
      <c r="D12" s="1"/>
      <c r="E12" s="1"/>
      <c r="L12" s="2"/>
    </row>
    <row r="13" spans="1:5" ht="19.5" customHeight="1">
      <c r="A13" s="1"/>
      <c r="B13" s="1"/>
      <c r="C13" s="1"/>
      <c r="D13" s="1"/>
      <c r="E13" s="1"/>
    </row>
    <row r="14" ht="19.5" customHeight="1">
      <c r="E14" s="1"/>
    </row>
    <row r="15" ht="19.5" customHeight="1"/>
    <row r="16" spans="1:6" ht="19.5" customHeight="1" thickBot="1">
      <c r="A16" s="3" t="s">
        <v>72</v>
      </c>
      <c r="B16" s="3"/>
      <c r="C16" s="3"/>
      <c r="D16" s="3"/>
      <c r="E16" s="3"/>
      <c r="F16" s="3"/>
    </row>
    <row r="17" spans="1:6" ht="19.5" customHeight="1" thickBot="1">
      <c r="A17" s="4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</row>
    <row r="18" spans="1:6" ht="19.5" customHeight="1" thickBot="1">
      <c r="A18" s="5">
        <v>0</v>
      </c>
      <c r="B18" s="4"/>
      <c r="C18" s="4"/>
      <c r="D18" s="4"/>
      <c r="E18" s="5">
        <v>1000</v>
      </c>
      <c r="F18" s="4"/>
    </row>
    <row r="19" spans="1:6" ht="19.5" customHeight="1" thickBot="1">
      <c r="A19" s="5">
        <v>1</v>
      </c>
      <c r="B19" s="5">
        <f>E18/8</f>
        <v>125</v>
      </c>
      <c r="C19" s="5">
        <f>E18*0.05</f>
        <v>50</v>
      </c>
      <c r="D19" s="5">
        <f>E18/8+C19</f>
        <v>175</v>
      </c>
      <c r="E19" s="5">
        <f>E18*7/8</f>
        <v>875</v>
      </c>
      <c r="F19" s="5">
        <f>B19</f>
        <v>125</v>
      </c>
    </row>
    <row r="20" spans="1:6" ht="19.5" customHeight="1" thickBot="1">
      <c r="A20" s="5">
        <v>2</v>
      </c>
      <c r="B20" s="5">
        <f>E18/8</f>
        <v>125</v>
      </c>
      <c r="C20" s="5">
        <f>E19*0.05</f>
        <v>43.75</v>
      </c>
      <c r="D20" s="5">
        <f>B19*7*0.05</f>
        <v>43.75</v>
      </c>
      <c r="E20" s="5">
        <f>E18*6/8</f>
        <v>750</v>
      </c>
      <c r="F20" s="5">
        <f>2*B19</f>
        <v>250</v>
      </c>
    </row>
    <row r="21" spans="1:6" ht="19.5" customHeight="1" thickBot="1">
      <c r="A21" s="5">
        <v>3</v>
      </c>
      <c r="B21" s="5">
        <f>E18/8</f>
        <v>125</v>
      </c>
      <c r="C21" s="5">
        <f>E18*(6/8)*0.05</f>
        <v>37.5</v>
      </c>
      <c r="D21" s="5">
        <f>B19*6*0.05</f>
        <v>37.5</v>
      </c>
      <c r="E21" s="5">
        <f>E18*5/8</f>
        <v>625</v>
      </c>
      <c r="F21" s="5">
        <f>3*B19</f>
        <v>375</v>
      </c>
    </row>
    <row r="22" spans="1:6" ht="19.5" customHeight="1" thickBot="1">
      <c r="A22" s="5">
        <v>4</v>
      </c>
      <c r="B22" s="5">
        <f>E18/8</f>
        <v>125</v>
      </c>
      <c r="C22" s="5">
        <f>E18*5/8*0.05</f>
        <v>31.25</v>
      </c>
      <c r="D22" s="5">
        <f>B19*5*0.05</f>
        <v>31.25</v>
      </c>
      <c r="E22" s="5">
        <f>E18*4/8</f>
        <v>500</v>
      </c>
      <c r="F22" s="5">
        <f>4*B19</f>
        <v>500</v>
      </c>
    </row>
    <row r="23" spans="1:6" ht="19.5" customHeight="1" thickBot="1">
      <c r="A23" s="5">
        <v>5</v>
      </c>
      <c r="B23" s="5">
        <f>E18/8</f>
        <v>125</v>
      </c>
      <c r="C23" s="5">
        <f>E18*4/8*0.05</f>
        <v>25</v>
      </c>
      <c r="D23" s="5">
        <f>B19*4*0.05</f>
        <v>25</v>
      </c>
      <c r="E23" s="5">
        <f>E18*3/8</f>
        <v>375</v>
      </c>
      <c r="F23" s="5">
        <f>5*B19</f>
        <v>625</v>
      </c>
    </row>
    <row r="24" spans="1:6" ht="19.5" customHeight="1" thickBot="1">
      <c r="A24" s="5">
        <v>6</v>
      </c>
      <c r="B24" s="5">
        <f>E18/8</f>
        <v>125</v>
      </c>
      <c r="C24" s="5">
        <f>E18*3/8*0.05</f>
        <v>18.75</v>
      </c>
      <c r="D24" s="5">
        <f>B19*3*0.05</f>
        <v>18.75</v>
      </c>
      <c r="E24" s="5">
        <f>E18*2/8</f>
        <v>250</v>
      </c>
      <c r="F24" s="5">
        <f>6*B19</f>
        <v>750</v>
      </c>
    </row>
    <row r="25" spans="1:6" ht="19.5" customHeight="1" thickBot="1">
      <c r="A25" s="5">
        <v>7</v>
      </c>
      <c r="B25" s="5">
        <f>E18/8</f>
        <v>125</v>
      </c>
      <c r="C25" s="5">
        <f>E18*2/8*0.05</f>
        <v>12.5</v>
      </c>
      <c r="D25" s="5">
        <f>B19*2*0.05</f>
        <v>12.5</v>
      </c>
      <c r="E25" s="5">
        <f>E18*1/8</f>
        <v>125</v>
      </c>
      <c r="F25" s="5">
        <f>7*B19</f>
        <v>875</v>
      </c>
    </row>
    <row r="26" spans="1:6" ht="19.5" customHeight="1" thickBot="1">
      <c r="A26" s="5">
        <v>8</v>
      </c>
      <c r="B26" s="5">
        <f>E18/8</f>
        <v>125</v>
      </c>
      <c r="C26" s="6">
        <f>E18*1/8*0.05</f>
        <v>6.25</v>
      </c>
      <c r="D26" s="5">
        <f>B19*1*0.05</f>
        <v>6.25</v>
      </c>
      <c r="E26" s="5">
        <f>E18*0</f>
        <v>0</v>
      </c>
      <c r="F26" s="5">
        <f>8*B19</f>
        <v>1000</v>
      </c>
    </row>
    <row r="27" spans="1:6" ht="19.5" customHeight="1">
      <c r="A27" s="7"/>
      <c r="B27" s="8"/>
      <c r="C27" s="8"/>
      <c r="D27" s="7"/>
      <c r="E27" s="8"/>
      <c r="F27" s="8"/>
    </row>
    <row r="28" ht="19.5" customHeight="1">
      <c r="M28" s="2"/>
    </row>
    <row r="29" ht="19.5" customHeight="1" thickBot="1">
      <c r="A29" t="s">
        <v>71</v>
      </c>
    </row>
    <row r="30" spans="1:6" ht="19.5" customHeight="1" thickBot="1">
      <c r="A30" s="4" t="s">
        <v>0</v>
      </c>
      <c r="B30" s="4" t="s">
        <v>1</v>
      </c>
      <c r="C30" s="4" t="s">
        <v>2</v>
      </c>
      <c r="D30" s="4" t="s">
        <v>3</v>
      </c>
      <c r="E30" s="4" t="s">
        <v>4</v>
      </c>
      <c r="F30" s="4" t="s">
        <v>5</v>
      </c>
    </row>
    <row r="31" spans="1:6" ht="19.5" customHeight="1" thickBot="1">
      <c r="A31" s="5">
        <v>0</v>
      </c>
      <c r="B31" s="4"/>
      <c r="C31" s="4"/>
      <c r="D31" s="4"/>
      <c r="E31" s="5">
        <v>20000</v>
      </c>
      <c r="F31" s="4"/>
    </row>
    <row r="32" spans="1:6" ht="19.5" customHeight="1" thickBot="1">
      <c r="A32" s="5">
        <v>1</v>
      </c>
      <c r="B32" s="6" t="s">
        <v>14</v>
      </c>
      <c r="C32" s="6" t="s">
        <v>6</v>
      </c>
      <c r="D32" s="6" t="s">
        <v>70</v>
      </c>
      <c r="E32" s="6" t="s">
        <v>22</v>
      </c>
      <c r="F32" s="6" t="s">
        <v>30</v>
      </c>
    </row>
    <row r="33" spans="1:6" ht="19.5" customHeight="1" thickBot="1">
      <c r="A33" s="5">
        <v>2</v>
      </c>
      <c r="B33" s="6" t="s">
        <v>15</v>
      </c>
      <c r="C33" s="6" t="s">
        <v>7</v>
      </c>
      <c r="D33" s="6" t="s">
        <v>70</v>
      </c>
      <c r="E33" s="6" t="s">
        <v>23</v>
      </c>
      <c r="F33" s="6" t="s">
        <v>31</v>
      </c>
    </row>
    <row r="34" spans="1:6" ht="19.5" customHeight="1" thickBot="1">
      <c r="A34" s="5">
        <v>3</v>
      </c>
      <c r="B34" s="6" t="s">
        <v>16</v>
      </c>
      <c r="C34" s="6" t="s">
        <v>8</v>
      </c>
      <c r="D34" s="6" t="s">
        <v>70</v>
      </c>
      <c r="E34" s="6" t="s">
        <v>24</v>
      </c>
      <c r="F34" s="6" t="s">
        <v>32</v>
      </c>
    </row>
    <row r="35" spans="1:6" ht="19.5" customHeight="1" thickBot="1">
      <c r="A35" s="5">
        <v>4</v>
      </c>
      <c r="B35" s="6" t="s">
        <v>17</v>
      </c>
      <c r="C35" s="6" t="s">
        <v>9</v>
      </c>
      <c r="D35" s="6" t="s">
        <v>70</v>
      </c>
      <c r="E35" s="6" t="s">
        <v>25</v>
      </c>
      <c r="F35" s="6" t="s">
        <v>33</v>
      </c>
    </row>
    <row r="36" spans="1:6" ht="19.5" customHeight="1" thickBot="1">
      <c r="A36" s="5">
        <v>5</v>
      </c>
      <c r="B36" s="6" t="s">
        <v>18</v>
      </c>
      <c r="C36" s="6" t="s">
        <v>10</v>
      </c>
      <c r="D36" s="6" t="s">
        <v>70</v>
      </c>
      <c r="E36" s="6" t="s">
        <v>26</v>
      </c>
      <c r="F36" s="6" t="s">
        <v>34</v>
      </c>
    </row>
    <row r="37" spans="1:6" ht="19.5" customHeight="1" thickBot="1">
      <c r="A37" s="5">
        <v>6</v>
      </c>
      <c r="B37" s="6" t="s">
        <v>19</v>
      </c>
      <c r="C37" s="6" t="s">
        <v>11</v>
      </c>
      <c r="D37" s="6" t="s">
        <v>70</v>
      </c>
      <c r="E37" s="6" t="s">
        <v>27</v>
      </c>
      <c r="F37" s="6" t="s">
        <v>35</v>
      </c>
    </row>
    <row r="38" spans="1:6" ht="19.5" customHeight="1" thickBot="1">
      <c r="A38" s="5">
        <v>7</v>
      </c>
      <c r="B38" s="6" t="s">
        <v>20</v>
      </c>
      <c r="C38" s="6" t="s">
        <v>12</v>
      </c>
      <c r="D38" s="6" t="s">
        <v>70</v>
      </c>
      <c r="E38" s="6" t="s">
        <v>28</v>
      </c>
      <c r="F38" s="6" t="s">
        <v>36</v>
      </c>
    </row>
    <row r="39" spans="1:6" ht="19.5" customHeight="1" thickBot="1">
      <c r="A39" s="5">
        <v>8</v>
      </c>
      <c r="B39" s="6" t="s">
        <v>21</v>
      </c>
      <c r="C39" s="6" t="s">
        <v>13</v>
      </c>
      <c r="D39" s="6" t="s">
        <v>70</v>
      </c>
      <c r="E39" s="6" t="s">
        <v>29</v>
      </c>
      <c r="F39" s="6" t="s">
        <v>37</v>
      </c>
    </row>
    <row r="40" ht="19.5" customHeight="1">
      <c r="B40" s="1"/>
    </row>
    <row r="41" ht="19.5" customHeight="1"/>
    <row r="42" ht="19.5" customHeight="1"/>
    <row r="43" ht="19.5" customHeight="1"/>
    <row r="44" ht="19.5" customHeight="1" thickBot="1">
      <c r="A44" t="s">
        <v>72</v>
      </c>
    </row>
    <row r="45" spans="1:6" ht="19.5" customHeight="1" thickBot="1">
      <c r="A45" s="4" t="s">
        <v>0</v>
      </c>
      <c r="B45" s="4" t="s">
        <v>1</v>
      </c>
      <c r="C45" s="4" t="s">
        <v>2</v>
      </c>
      <c r="D45" s="4" t="s">
        <v>3</v>
      </c>
      <c r="E45" s="4" t="s">
        <v>4</v>
      </c>
      <c r="F45" s="4" t="s">
        <v>5</v>
      </c>
    </row>
    <row r="46" spans="1:6" ht="19.5" customHeight="1" thickBot="1">
      <c r="A46" s="5">
        <v>0</v>
      </c>
      <c r="B46" s="4"/>
      <c r="C46" s="4"/>
      <c r="D46" s="4"/>
      <c r="E46" s="5">
        <v>1000</v>
      </c>
      <c r="F46" s="4"/>
    </row>
    <row r="47" spans="1:6" ht="19.5" customHeight="1" thickBot="1">
      <c r="A47" s="5">
        <v>1</v>
      </c>
      <c r="B47" s="6" t="s">
        <v>38</v>
      </c>
      <c r="C47" s="6" t="s">
        <v>39</v>
      </c>
      <c r="D47" s="6" t="s">
        <v>47</v>
      </c>
      <c r="E47" s="6" t="s">
        <v>55</v>
      </c>
      <c r="F47" s="6" t="s">
        <v>63</v>
      </c>
    </row>
    <row r="48" spans="1:6" ht="19.5" customHeight="1" thickBot="1">
      <c r="A48" s="5">
        <v>2</v>
      </c>
      <c r="B48" s="6" t="s">
        <v>38</v>
      </c>
      <c r="C48" s="6" t="s">
        <v>40</v>
      </c>
      <c r="D48" s="6" t="s">
        <v>48</v>
      </c>
      <c r="E48" s="6" t="s">
        <v>56</v>
      </c>
      <c r="F48" s="6" t="s">
        <v>64</v>
      </c>
    </row>
    <row r="49" spans="1:6" ht="19.5" customHeight="1" thickBot="1">
      <c r="A49" s="5">
        <v>3</v>
      </c>
      <c r="B49" s="6" t="s">
        <v>38</v>
      </c>
      <c r="C49" s="6" t="s">
        <v>41</v>
      </c>
      <c r="D49" s="6" t="s">
        <v>49</v>
      </c>
      <c r="E49" s="6" t="s">
        <v>57</v>
      </c>
      <c r="F49" s="6" t="s">
        <v>65</v>
      </c>
    </row>
    <row r="50" spans="1:6" ht="19.5" customHeight="1" thickBot="1">
      <c r="A50" s="5">
        <v>4</v>
      </c>
      <c r="B50" s="6" t="s">
        <v>38</v>
      </c>
      <c r="C50" s="6" t="s">
        <v>42</v>
      </c>
      <c r="D50" s="6" t="s">
        <v>50</v>
      </c>
      <c r="E50" s="6" t="s">
        <v>58</v>
      </c>
      <c r="F50" s="6" t="s">
        <v>66</v>
      </c>
    </row>
    <row r="51" spans="1:6" ht="19.5" customHeight="1" thickBot="1">
      <c r="A51" s="5">
        <v>5</v>
      </c>
      <c r="B51" s="6" t="s">
        <v>38</v>
      </c>
      <c r="C51" s="6" t="s">
        <v>43</v>
      </c>
      <c r="D51" s="6" t="s">
        <v>51</v>
      </c>
      <c r="E51" s="6" t="s">
        <v>59</v>
      </c>
      <c r="F51" s="6" t="s">
        <v>67</v>
      </c>
    </row>
    <row r="52" spans="1:6" ht="19.5" customHeight="1" thickBot="1">
      <c r="A52" s="5">
        <v>6</v>
      </c>
      <c r="B52" s="6" t="s">
        <v>38</v>
      </c>
      <c r="C52" s="6" t="s">
        <v>44</v>
      </c>
      <c r="D52" s="6" t="s">
        <v>52</v>
      </c>
      <c r="E52" s="6" t="s">
        <v>60</v>
      </c>
      <c r="F52" s="6" t="s">
        <v>68</v>
      </c>
    </row>
    <row r="53" spans="1:6" ht="19.5" customHeight="1" thickBot="1">
      <c r="A53" s="5">
        <v>7</v>
      </c>
      <c r="B53" s="6" t="s">
        <v>38</v>
      </c>
      <c r="C53" s="6" t="s">
        <v>45</v>
      </c>
      <c r="D53" s="6" t="s">
        <v>53</v>
      </c>
      <c r="E53" s="6" t="s">
        <v>61</v>
      </c>
      <c r="F53" s="6" t="s">
        <v>73</v>
      </c>
    </row>
    <row r="54" spans="1:6" ht="19.5" customHeight="1" thickBot="1">
      <c r="A54" s="5">
        <v>8</v>
      </c>
      <c r="B54" s="6" t="s">
        <v>38</v>
      </c>
      <c r="C54" s="6" t="s">
        <v>46</v>
      </c>
      <c r="D54" s="6" t="s">
        <v>54</v>
      </c>
      <c r="E54" s="6" t="s">
        <v>62</v>
      </c>
      <c r="F54" s="6" t="s">
        <v>69</v>
      </c>
    </row>
    <row r="55" ht="19.5" customHeight="1">
      <c r="D55" s="1"/>
    </row>
    <row r="56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LAGUZZI</dc:creator>
  <cp:keywords/>
  <dc:description/>
  <cp:lastModifiedBy>LAGUZZI</cp:lastModifiedBy>
  <dcterms:created xsi:type="dcterms:W3CDTF">2003-10-21T16:58:05Z</dcterms:created>
  <dcterms:modified xsi:type="dcterms:W3CDTF">2003-10-27T17:31:41Z</dcterms:modified>
  <cp:category/>
  <cp:version/>
  <cp:contentType/>
  <cp:contentStatus/>
</cp:coreProperties>
</file>